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m03.local\UM\FOLDERY UDOSTĘPNIONE\DFS FEWiM\6.3 Kształcenie ogólne 2024\regulamin naboru ogłoszenie plus cała dokumentacja\"/>
    </mc:Choice>
  </mc:AlternateContent>
  <xr:revisionPtr revIDLastSave="0" documentId="13_ncr:1_{5507C806-A590-4632-B0C1-1562AA5FBD30}" xr6:coauthVersionLast="36" xr6:coauthVersionMax="36" xr10:uidLastSave="{00000000-0000-0000-0000-000000000000}"/>
  <bookViews>
    <workbookView xWindow="0" yWindow="0" windowWidth="23040" windowHeight="9140" xr2:uid="{00000000-000D-0000-FFFF-FFFF00000000}"/>
  </bookViews>
  <sheets>
    <sheet name="test pomocy publicznej" sheetId="1" r:id="rId1"/>
    <sheet name="Arkusz1" sheetId="8" state="hidden" r:id="rId2"/>
  </sheets>
  <externalReferences>
    <externalReference r:id="rId3"/>
  </externalReferences>
  <definedNames>
    <definedName name="_xlnm.Print_Area" localSheetId="0">'test pomocy publicznej'!$A$2:$D$107</definedName>
    <definedName name="OLE_LINK2" localSheetId="0">'test pomocy publicznej'!#REF!</definedName>
    <definedName name="OLE_LINK6" localSheetId="0">'test pomocy publicznej'!#REF!</definedName>
    <definedName name="przypisy" localSheetId="1">'[1]test pomocy publicznej'!#REF!</definedName>
    <definedName name="przypisy">'test pomocy publicznej'!#REF!</definedName>
  </definedNames>
  <calcPr calcId="191029"/>
</workbook>
</file>

<file path=xl/calcChain.xml><?xml version="1.0" encoding="utf-8"?>
<calcChain xmlns="http://schemas.openxmlformats.org/spreadsheetml/2006/main">
  <c r="D62" i="1" l="1"/>
  <c r="D21" i="1" l="1"/>
  <c r="D93" i="1"/>
  <c r="D69" i="1"/>
  <c r="D48" i="1"/>
  <c r="D42" i="1"/>
  <c r="D35" i="1"/>
  <c r="D15" i="1" l="1"/>
  <c r="C96" i="1" s="1"/>
  <c r="D27" i="1"/>
  <c r="D84" i="1"/>
  <c r="D76" i="1"/>
  <c r="D55" i="1"/>
  <c r="C100" i="1" l="1"/>
  <c r="C99" i="1"/>
  <c r="C101" i="1" l="1"/>
</calcChain>
</file>

<file path=xl/sharedStrings.xml><?xml version="1.0" encoding="utf-8"?>
<sst xmlns="http://schemas.openxmlformats.org/spreadsheetml/2006/main" count="181" uniqueCount="85">
  <si>
    <t>A</t>
  </si>
  <si>
    <t>B</t>
  </si>
  <si>
    <t>C</t>
  </si>
  <si>
    <t>1.2.</t>
  </si>
  <si>
    <t>1.1.</t>
  </si>
  <si>
    <t>D</t>
  </si>
  <si>
    <t>E</t>
  </si>
  <si>
    <t>1.3.</t>
  </si>
  <si>
    <t xml:space="preserve">Czy   wnioskodawca   prowadzi   działalność   polegającą   na  oferowaniu na rynku  towarów lub usług? 
</t>
  </si>
  <si>
    <t xml:space="preserve">proszę o wybranie symbolu tylko jednej odpowiedzi! (w pustym polu po prawej) </t>
  </si>
  <si>
    <t>wpływ na  włączenie dofinansowania do reżimu pomocy publicznej/de minimis</t>
  </si>
  <si>
    <t>wpływ na  włączenie dofinansowania do reżimu pomocy publicznej/de minimisj</t>
  </si>
  <si>
    <t>TAK</t>
  </si>
  <si>
    <t>NIE</t>
  </si>
  <si>
    <t>jako dokument elektroniczny (EZD)</t>
  </si>
  <si>
    <t>podpis dyrektora instytucji zarządzającej:</t>
  </si>
  <si>
    <t xml:space="preserve">PODSUMOWANIE OCENY </t>
  </si>
  <si>
    <t>Część 1</t>
  </si>
  <si>
    <t>Część 2</t>
  </si>
  <si>
    <t>OCENA KOŃCOWA</t>
  </si>
  <si>
    <t>Część II. Czy następuje przysporzenie na rzecz konkretnego podmiotu na warunkach korzystniejszych niż rynkowe?</t>
  </si>
  <si>
    <t>Część III. Czy transfer zasobów ma charakter selektywny (uprzywilejowuje określone podmioty lub wytwarzanie określonych dóbr)?</t>
  </si>
  <si>
    <t xml:space="preserve">Odbiorcy projektu/efektów realizacji projektu </t>
  </si>
  <si>
    <t xml:space="preserve">Lokalizacja projektu </t>
  </si>
  <si>
    <t>Część IV. Czy następuje lub czy istnieje groźba zakłócenia konkurencji?</t>
  </si>
  <si>
    <t>Część V. Czy transfer zasobów wpływa na wymianę gospodarczą/ handlową między państwami członkowskimi?</t>
  </si>
  <si>
    <t>Część I. Czy wnioskodawca jest przedsiębiorcą w rozumieniu funkcjonalnym (wykorzystuje produkty/usługi do działalności o charakterze gospodarczym)?</t>
  </si>
  <si>
    <t>2.1</t>
  </si>
  <si>
    <t>3.1.</t>
  </si>
  <si>
    <t>4.1.</t>
  </si>
  <si>
    <t>4.2</t>
  </si>
  <si>
    <t>5.1</t>
  </si>
  <si>
    <t>5.2</t>
  </si>
  <si>
    <t>5.3</t>
  </si>
  <si>
    <t>5.4</t>
  </si>
  <si>
    <t>5.5</t>
  </si>
  <si>
    <t>Część 3</t>
  </si>
  <si>
    <t>Część 4</t>
  </si>
  <si>
    <t>Część 5</t>
  </si>
  <si>
    <t>projekt  ma zasięg ogólnopolski: z projektu/efektów realizacji projektu  będą  korzystać osoby zamieszkałe na terytorium RP;</t>
  </si>
  <si>
    <t>Promocja projektu/efektów realizacji projektu</t>
  </si>
  <si>
    <t>projekt/efekty realizacji projektu są tłumaczone co najmniej na jeden język obcy urzędowy krajów UE;</t>
  </si>
  <si>
    <t>projekt/efekty realizacji projektu są prezentowane/publikowane wyłącznie w języku polskim.</t>
  </si>
  <si>
    <t>projekt/efekty realizacji projektu promowane  będą wyłącznie w państwach spoza UE;</t>
  </si>
  <si>
    <t>projekt/efekty realizacji projektu  są pozbawione cech unikatowych w skali ogólnopolskiej/regionalnej/lokalnej;</t>
  </si>
  <si>
    <t>projekt/efekty realizacji projektu  będą miały unikatowy charakter w skali ogólnopolskiej;</t>
  </si>
  <si>
    <t>projekt/efekty realizacji projektu  będą miały unikatowy charakter w skali międzynarodowej.</t>
  </si>
  <si>
    <t>projekt/efekty realizacji projektu możliwe do wykorzystania w skali  międzynarodowej.</t>
  </si>
  <si>
    <t>Unikatowość projektu/efektów realizacji projektu</t>
  </si>
  <si>
    <t>Renoma projektu/efektów realizacji projektu</t>
  </si>
  <si>
    <t>Wnioskodawca bez dorobku w zakresie działalności będacej przedmiotem projektu;</t>
  </si>
  <si>
    <t>Wnioskodawca o renomie regionalnej (wojewódzkiej);</t>
  </si>
  <si>
    <t>Wnioskodawca o renomie ogólnopolskiej;</t>
  </si>
  <si>
    <t>Wnioskodawca o renomie międzynarodowej.</t>
  </si>
  <si>
    <t>WYNIK</t>
  </si>
  <si>
    <t>odpowiedź</t>
  </si>
  <si>
    <t>Test pomocy publicznej/ de minimis</t>
  </si>
  <si>
    <t>Prognozowane przychody/korzyści uzyskane z tytułu realizacji projektu i/lub z wykorzystaniem efektów realizacji projektu.</t>
  </si>
  <si>
    <t>Transfer zasobów ma charakter selektywny (uprzywilejowuje określone podmioty lub wytwarzanie określonych dóbr)?</t>
  </si>
  <si>
    <t>projekt ma zasięg wojewódzki: z projektu/efektów realizacji projektu   będą  korzystali  wyłącznie mieszkańcy województwa warmińsko - mazurskiego;</t>
  </si>
  <si>
    <t>Język, w którym prezentowane są produkty i rezultaty realizacji projektu</t>
  </si>
  <si>
    <t xml:space="preserve">nie dotyczy - brak barier językowych w zakresie wykorzystania projektu/efektów realizacji projektu; </t>
  </si>
  <si>
    <t xml:space="preserve">projekt i/lub efekty realizacji projektu promowane  będą  wyłącznie  na  terytorium  RP,  wyłącznie  w  języku polskim;
</t>
  </si>
  <si>
    <t>projekt/efekty realizacji projektu promowane będą poza granicami RP i/lub w językach obcych, w tym poprzez środki komunikacji elektronicznej .</t>
  </si>
  <si>
    <t>projekt/efekty realizacji projektu możliwe do wykorzystania w skali regionalnej (wojewódzkiej);</t>
  </si>
  <si>
    <t>projekt/efekty realizacji projektu mozliwe do wykorzystania w skali ogólnopolskiej;</t>
  </si>
  <si>
    <t>produkty i rezultaty  realizacji projektu  w większości będą dostępne wyłącznie w RP;</t>
  </si>
  <si>
    <t>produkty i rezultaty  realizacji  projektu  są dostępne za granicą  w państwach członkowskich – w tym  poprzez środki komunikacji elektronicznej.</t>
  </si>
  <si>
    <t>projekt ma zasięg międzynarodowy.</t>
  </si>
  <si>
    <t>przez brak barier rozumiemy produkt niewymagajacy tłumaczenia np. zabawka, znaki graficzne.</t>
  </si>
  <si>
    <t>PROSZĘ ZAZNACZYĆ ODPOWIEDŹ B !!!!!!</t>
  </si>
  <si>
    <r>
      <t xml:space="preserve">Czy   w  przypadku  prowadzenia  innej  działalności  </t>
    </r>
    <r>
      <rPr>
        <b/>
        <i/>
        <sz val="11"/>
        <rFont val="Calibri"/>
        <family val="2"/>
        <charset val="238"/>
        <scheme val="minor"/>
      </rPr>
      <t xml:space="preserve">gospodarczej, </t>
    </r>
    <r>
      <rPr>
        <b/>
        <i/>
        <sz val="11"/>
        <color theme="1"/>
        <rFont val="Calibri"/>
        <family val="2"/>
        <charset val="238"/>
        <scheme val="minor"/>
      </rPr>
      <t xml:space="preserve"> wnioskodawca     zapewni    rozdzielność  finansowo-księgową  z  działalnością będącą przedmiotem dofinansowania?</t>
    </r>
  </si>
  <si>
    <t>projekt wyłaniany do dofinansowania ma charakter bezzwrotny oraz jego celem jest
realizacja określonych polityk i strategii (tak wspólnotowych, jak i krajowych oraz regionalnych), a nie osiągnięcie zysku ;</t>
  </si>
  <si>
    <t>projekt wyłaniany do dofinansowania ma charakter bezzwrotny oraz jego celem jest
realizacja określonych polityk i strategii (tak wspólnotowych, jak i krajowych oraz
regionalnych) oraz przychód wystąpi na etapie realizacji projektu lub po jego zakończeniu wskutek wykorzystania komercyjnego jego produktów.</t>
  </si>
  <si>
    <t>projekt ma zasięg lokalny: z projektu/efektów realizacji projektu  będą korzystać wyłącznie lokalni odbiorcy;</t>
  </si>
  <si>
    <t>projekt/efekty realizacji projektu możliwe do wykorzystania wyłącznie  lokalnie;</t>
  </si>
  <si>
    <t>Wnioskodawca o renomie lokalnej;</t>
  </si>
  <si>
    <t>Rozpoznawalność Wnioskodawcy w zakresie działalności zgodnej z przedmiotem projektu</t>
  </si>
  <si>
    <t>OCENA KOŃCOWA (NIE- brak pomocy publicznej /TAK - możliwość wystąpienia pomocy publicznej)</t>
  </si>
  <si>
    <t>przychód wystąpi na etapie realizacji projektu lub po jego zakończeniu wskutek wykorzystania komercyjnego jego produktów i taki był jego cel;</t>
  </si>
  <si>
    <t xml:space="preserve">Czy  projekt  ma  charakter czysto  społeczny,  edukacyjny  lub  kulturalny,  a  jego efekty będą otwarte dla ogółu społeczeństwa bezpłatnie w trakcie jego  realizacji? 
</t>
  </si>
  <si>
    <t>NUMER PROJEKTU:</t>
  </si>
  <si>
    <r>
      <t>NAZWA WNIOSKODAWCY:</t>
    </r>
    <r>
      <rPr>
        <sz val="12"/>
        <color theme="1"/>
        <rFont val="Calibri"/>
        <family val="2"/>
        <charset val="238"/>
      </rPr>
      <t xml:space="preserve"> </t>
    </r>
  </si>
  <si>
    <t>NUMER NABORU:</t>
  </si>
  <si>
    <t>Załącznik nr 10 do Regulaminu wyboru projektów – Test pomocy publicznej/de minimis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</si>
</sst>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2"/>
      <color rgb="FF7030A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theme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0" fillId="0" borderId="0" xfId="0" applyFont="1"/>
    <xf numFmtId="0" fontId="5" fillId="2" borderId="8" xfId="0" applyFont="1" applyFill="1" applyBorder="1" applyAlignment="1">
      <alignment wrapText="1"/>
    </xf>
    <xf numFmtId="0" fontId="5" fillId="2" borderId="8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wrapText="1"/>
    </xf>
    <xf numFmtId="0" fontId="1" fillId="3" borderId="17" xfId="0" applyFont="1" applyFill="1" applyBorder="1" applyAlignment="1">
      <alignment horizontal="center" vertical="top" wrapText="1"/>
    </xf>
    <xf numFmtId="0" fontId="12" fillId="3" borderId="1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3" borderId="38" xfId="0" applyFont="1" applyFill="1" applyBorder="1"/>
    <xf numFmtId="0" fontId="15" fillId="3" borderId="39" xfId="0" applyFont="1" applyFill="1" applyBorder="1"/>
    <xf numFmtId="49" fontId="1" fillId="3" borderId="17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0" fillId="6" borderId="8" xfId="0" applyFill="1" applyBorder="1"/>
    <xf numFmtId="0" fontId="16" fillId="3" borderId="42" xfId="0" applyFont="1" applyFill="1" applyBorder="1" applyAlignment="1">
      <alignment wrapText="1"/>
    </xf>
    <xf numFmtId="0" fontId="0" fillId="6" borderId="11" xfId="0" applyFont="1" applyFill="1" applyBorder="1" applyAlignment="1">
      <alignment horizontal="center" vertical="center" wrapText="1"/>
    </xf>
    <xf numFmtId="0" fontId="0" fillId="6" borderId="11" xfId="0" applyFill="1" applyBorder="1"/>
    <xf numFmtId="0" fontId="0" fillId="6" borderId="11" xfId="0" applyFont="1" applyFill="1" applyBorder="1" applyAlignment="1">
      <alignment horizontal="right" vertical="center" wrapText="1"/>
    </xf>
    <xf numFmtId="0" fontId="0" fillId="6" borderId="47" xfId="0" applyFill="1" applyBorder="1" applyAlignment="1">
      <alignment horizontal="right"/>
    </xf>
    <xf numFmtId="49" fontId="1" fillId="3" borderId="8" xfId="0" applyNumberFormat="1" applyFont="1" applyFill="1" applyBorder="1" applyAlignment="1">
      <alignment horizontal="center" vertical="top" wrapText="1"/>
    </xf>
    <xf numFmtId="0" fontId="12" fillId="3" borderId="8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6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wrapText="1"/>
    </xf>
    <xf numFmtId="0" fontId="0" fillId="0" borderId="0" xfId="0" applyFill="1" applyBorder="1"/>
    <xf numFmtId="0" fontId="16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wrapText="1"/>
    </xf>
    <xf numFmtId="0" fontId="1" fillId="0" borderId="48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1" fillId="0" borderId="49" xfId="0" applyFont="1" applyBorder="1" applyAlignment="1">
      <alignment horizontal="right"/>
    </xf>
    <xf numFmtId="0" fontId="13" fillId="3" borderId="26" xfId="1" applyFont="1" applyFill="1" applyBorder="1" applyAlignment="1">
      <alignment horizontal="right" vertical="center" wrapText="1"/>
    </xf>
    <xf numFmtId="0" fontId="13" fillId="3" borderId="14" xfId="1" applyFont="1" applyFill="1" applyBorder="1" applyAlignment="1">
      <alignment horizontal="righ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13" xfId="0" applyFont="1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6" fillId="3" borderId="38" xfId="0" applyFont="1" applyFill="1" applyBorder="1" applyAlignment="1"/>
    <xf numFmtId="0" fontId="15" fillId="3" borderId="39" xfId="0" applyFont="1" applyFill="1" applyBorder="1" applyAlignment="1"/>
    <xf numFmtId="0" fontId="15" fillId="3" borderId="32" xfId="0" applyFont="1" applyFill="1" applyBorder="1" applyAlignment="1"/>
    <xf numFmtId="0" fontId="6" fillId="3" borderId="40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6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center" vertical="top" wrapText="1"/>
    </xf>
    <xf numFmtId="0" fontId="5" fillId="3" borderId="24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3" borderId="23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 wrapText="1"/>
      <protection locked="0"/>
    </xf>
    <xf numFmtId="0" fontId="6" fillId="3" borderId="38" xfId="0" applyFont="1" applyFill="1" applyBorder="1" applyAlignment="1">
      <alignment horizontal="left" vertical="center" wrapText="1"/>
    </xf>
    <xf numFmtId="0" fontId="16" fillId="3" borderId="39" xfId="0" applyFont="1" applyFill="1" applyBorder="1" applyAlignment="1">
      <alignment horizontal="left" wrapText="1"/>
    </xf>
    <xf numFmtId="0" fontId="16" fillId="3" borderId="32" xfId="0" applyFont="1" applyFill="1" applyBorder="1" applyAlignment="1">
      <alignment horizontal="left" wrapText="1"/>
    </xf>
    <xf numFmtId="0" fontId="1" fillId="2" borderId="48" xfId="0" applyFont="1" applyFill="1" applyBorder="1" applyAlignment="1">
      <alignment horizontal="right" vertical="center" wrapText="1"/>
    </xf>
    <xf numFmtId="0" fontId="0" fillId="0" borderId="36" xfId="0" applyBorder="1" applyAlignment="1">
      <alignment horizontal="right" wrapText="1"/>
    </xf>
    <xf numFmtId="0" fontId="0" fillId="0" borderId="49" xfId="0" applyBorder="1" applyAlignment="1">
      <alignment horizontal="right" wrapText="1"/>
    </xf>
    <xf numFmtId="0" fontId="0" fillId="0" borderId="6" xfId="0" applyBorder="1" applyAlignment="1"/>
    <xf numFmtId="0" fontId="0" fillId="0" borderId="5" xfId="0" applyBorder="1" applyAlignment="1"/>
    <xf numFmtId="0" fontId="5" fillId="3" borderId="43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3" fillId="5" borderId="43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4" fillId="5" borderId="30" xfId="0" applyFont="1" applyFill="1" applyBorder="1" applyAlignment="1">
      <alignment horizontal="left" vertical="center" wrapText="1"/>
    </xf>
    <xf numFmtId="0" fontId="14" fillId="5" borderId="31" xfId="0" applyFont="1" applyFill="1" applyBorder="1" applyAlignment="1">
      <alignment horizontal="left" vertical="center" wrapText="1"/>
    </xf>
    <xf numFmtId="0" fontId="14" fillId="5" borderId="27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3" fillId="5" borderId="28" xfId="0" applyFont="1" applyFill="1" applyBorder="1" applyAlignment="1">
      <alignment horizontal="left" vertical="center" wrapText="1"/>
    </xf>
    <xf numFmtId="0" fontId="3" fillId="5" borderId="29" xfId="0" applyFont="1" applyFill="1" applyBorder="1" applyAlignment="1">
      <alignment horizontal="left" vertical="center" wrapText="1"/>
    </xf>
    <xf numFmtId="1" fontId="3" fillId="4" borderId="8" xfId="0" applyNumberFormat="1" applyFont="1" applyFill="1" applyBorder="1" applyAlignment="1">
      <alignment horizontal="center" vertical="center" wrapText="1"/>
    </xf>
    <xf numFmtId="1" fontId="3" fillId="4" borderId="11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vertical="center"/>
    </xf>
    <xf numFmtId="0" fontId="0" fillId="0" borderId="1" xfId="0" applyBorder="1" applyAlignment="1"/>
    <xf numFmtId="0" fontId="5" fillId="3" borderId="18" xfId="0" applyFont="1" applyFill="1" applyBorder="1" applyAlignment="1">
      <alignment horizontal="center" vertical="center" wrapText="1"/>
    </xf>
    <xf numFmtId="0" fontId="0" fillId="0" borderId="36" xfId="0" applyFont="1" applyBorder="1" applyAlignment="1">
      <alignment horizontal="right"/>
    </xf>
    <xf numFmtId="0" fontId="0" fillId="0" borderId="49" xfId="0" applyFont="1" applyBorder="1" applyAlignment="1">
      <alignment horizontal="right"/>
    </xf>
    <xf numFmtId="0" fontId="1" fillId="0" borderId="4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45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9" fillId="4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right" vertical="center" wrapText="1"/>
    </xf>
    <xf numFmtId="0" fontId="0" fillId="0" borderId="35" xfId="0" applyBorder="1" applyAlignment="1">
      <alignment horizontal="right" wrapText="1"/>
    </xf>
    <xf numFmtId="0" fontId="1" fillId="2" borderId="45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right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1024150</xdr:colOff>
      <xdr:row>2</xdr:row>
      <xdr:rowOff>27844</xdr:rowOff>
    </xdr:from>
    <xdr:to>
      <xdr:col>2</xdr:col>
      <xdr:colOff>1348952</xdr:colOff>
      <xdr:row>2</xdr:row>
      <xdr:rowOff>667924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B68160F-4276-4ABB-B17D-100402A01B0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2650" y="899526"/>
          <a:ext cx="6161029" cy="64008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jkisielinski\My%20Documents\wnioski%202019\POMOC%20PUBLICZNA\test%20pomocy%20szkolenie%20-%2020181107\test%20pomocy%20publicznej%202019%20-%2010541-RS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 pomocy publicznej"/>
      <sheetName val="przypisy"/>
      <sheetName val="adnotacje beneficjenta"/>
      <sheetName val="adnotacje IZ"/>
      <sheetName val="zasady oceny testu"/>
      <sheetName val="klucz oceny testu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7"/>
  <sheetViews>
    <sheetView tabSelected="1" view="pageBreakPreview" topLeftCell="A16" zoomScale="110" zoomScaleNormal="110" zoomScaleSheetLayoutView="110" zoomScalePageLayoutView="70" workbookViewId="0">
      <selection activeCell="F105" sqref="F105"/>
    </sheetView>
  </sheetViews>
  <sheetFormatPr defaultRowHeight="14.5" x14ac:dyDescent="0.35"/>
  <cols>
    <col min="1" max="1" width="10" customWidth="1"/>
    <col min="2" max="2" width="83.54296875" customWidth="1"/>
    <col min="3" max="3" width="24.453125" customWidth="1"/>
    <col min="4" max="4" width="33.1796875" customWidth="1"/>
    <col min="5" max="5" width="7.453125" style="29" customWidth="1"/>
    <col min="6" max="6" width="18" customWidth="1"/>
    <col min="7" max="7" width="0.81640625" customWidth="1"/>
  </cols>
  <sheetData>
    <row r="1" spans="1:5" x14ac:dyDescent="0.35">
      <c r="A1" s="80" t="s">
        <v>84</v>
      </c>
      <c r="B1" s="80"/>
    </row>
    <row r="2" spans="1:5" ht="54" customHeight="1" x14ac:dyDescent="0.35">
      <c r="A2" s="126" t="s">
        <v>84</v>
      </c>
      <c r="B2" s="126"/>
    </row>
    <row r="3" spans="1:5" ht="54" customHeight="1" x14ac:dyDescent="0.35"/>
    <row r="4" spans="1:5" ht="23.25" customHeight="1" x14ac:dyDescent="0.35">
      <c r="A4" s="128" t="s">
        <v>56</v>
      </c>
      <c r="B4" s="128"/>
      <c r="C4" s="128"/>
      <c r="D4" s="128"/>
      <c r="E4" s="30"/>
    </row>
    <row r="6" spans="1:5" ht="14.25" customHeight="1" x14ac:dyDescent="0.35">
      <c r="A6" s="115" t="s">
        <v>81</v>
      </c>
      <c r="B6" s="116"/>
      <c r="C6" s="92"/>
      <c r="D6" s="93"/>
      <c r="E6" s="31"/>
    </row>
    <row r="7" spans="1:5" ht="14.25" customHeight="1" x14ac:dyDescent="0.35">
      <c r="A7" s="115" t="s">
        <v>82</v>
      </c>
      <c r="B7" s="116"/>
      <c r="C7" s="92"/>
      <c r="D7" s="93"/>
      <c r="E7" s="31"/>
    </row>
    <row r="8" spans="1:5" ht="14.25" customHeight="1" x14ac:dyDescent="0.35">
      <c r="A8" s="115" t="s">
        <v>83</v>
      </c>
      <c r="B8" s="116"/>
      <c r="C8" s="92"/>
      <c r="D8" s="93"/>
      <c r="E8" s="31"/>
    </row>
    <row r="10" spans="1:5" ht="38.25" customHeight="1" thickBot="1" x14ac:dyDescent="0.4">
      <c r="A10" s="76" t="s">
        <v>26</v>
      </c>
      <c r="B10" s="76"/>
      <c r="C10" s="76"/>
      <c r="D10" s="76"/>
      <c r="E10" s="32"/>
    </row>
    <row r="11" spans="1:5" s="1" customFormat="1" ht="35.25" customHeight="1" x14ac:dyDescent="0.35">
      <c r="A11" s="11" t="s">
        <v>4</v>
      </c>
      <c r="B11" s="12" t="s">
        <v>8</v>
      </c>
      <c r="C11" s="62" t="s">
        <v>55</v>
      </c>
      <c r="D11" s="117" t="s">
        <v>10</v>
      </c>
      <c r="E11" s="33"/>
    </row>
    <row r="12" spans="1:5" x14ac:dyDescent="0.35">
      <c r="A12" s="94" t="s">
        <v>9</v>
      </c>
      <c r="B12" s="95"/>
      <c r="C12" s="63"/>
      <c r="D12" s="55"/>
      <c r="E12" s="33"/>
    </row>
    <row r="13" spans="1:5" ht="12.75" customHeight="1" x14ac:dyDescent="0.35">
      <c r="A13" s="13" t="s">
        <v>0</v>
      </c>
      <c r="B13" s="14" t="s">
        <v>12</v>
      </c>
      <c r="C13" s="84" t="s">
        <v>0</v>
      </c>
      <c r="D13" s="8">
        <v>0</v>
      </c>
      <c r="E13" s="34"/>
    </row>
    <row r="14" spans="1:5" x14ac:dyDescent="0.35">
      <c r="A14" s="7" t="s">
        <v>1</v>
      </c>
      <c r="B14" s="3" t="s">
        <v>13</v>
      </c>
      <c r="C14" s="85"/>
      <c r="D14" s="8">
        <v>-1</v>
      </c>
      <c r="E14" s="34"/>
    </row>
    <row r="15" spans="1:5" ht="15" thickBot="1" x14ac:dyDescent="0.4">
      <c r="A15" s="131"/>
      <c r="B15" s="132"/>
      <c r="C15" s="132"/>
      <c r="D15" s="23">
        <f>IF(C13="a",0,IF(C13="b",-1,""))</f>
        <v>0</v>
      </c>
      <c r="E15" s="34"/>
    </row>
    <row r="16" spans="1:5" ht="36.75" customHeight="1" x14ac:dyDescent="0.35">
      <c r="A16" s="5" t="s">
        <v>3</v>
      </c>
      <c r="B16" s="6" t="s">
        <v>80</v>
      </c>
      <c r="C16" s="65" t="s">
        <v>55</v>
      </c>
      <c r="D16" s="81" t="s">
        <v>10</v>
      </c>
      <c r="E16" s="33"/>
    </row>
    <row r="17" spans="1:6" ht="15" customHeight="1" x14ac:dyDescent="0.35">
      <c r="A17" s="56" t="s">
        <v>9</v>
      </c>
      <c r="B17" s="57"/>
      <c r="C17" s="66"/>
      <c r="D17" s="82"/>
      <c r="E17" s="33"/>
    </row>
    <row r="18" spans="1:6" ht="15.75" customHeight="1" x14ac:dyDescent="0.35">
      <c r="A18" s="53"/>
      <c r="B18" s="54"/>
      <c r="C18" s="67"/>
      <c r="D18" s="83"/>
      <c r="E18" s="33"/>
    </row>
    <row r="19" spans="1:6" ht="15.75" customHeight="1" x14ac:dyDescent="0.35">
      <c r="A19" s="7" t="s">
        <v>0</v>
      </c>
      <c r="B19" s="2" t="s">
        <v>12</v>
      </c>
      <c r="C19" s="84" t="s">
        <v>1</v>
      </c>
      <c r="D19" s="8">
        <v>-1</v>
      </c>
      <c r="E19" s="34"/>
    </row>
    <row r="20" spans="1:6" ht="15.75" customHeight="1" x14ac:dyDescent="0.35">
      <c r="A20" s="7" t="s">
        <v>1</v>
      </c>
      <c r="B20" s="2" t="s">
        <v>13</v>
      </c>
      <c r="C20" s="85"/>
      <c r="D20" s="8">
        <v>1</v>
      </c>
      <c r="E20" s="34"/>
    </row>
    <row r="21" spans="1:6" ht="15" thickBot="1" x14ac:dyDescent="0.4">
      <c r="A21" s="89" t="s">
        <v>54</v>
      </c>
      <c r="B21" s="90"/>
      <c r="C21" s="91"/>
      <c r="D21" s="23">
        <f>IF(C19="a",-1,IF(C19="b",1,""))</f>
        <v>1</v>
      </c>
      <c r="E21" s="34"/>
    </row>
    <row r="22" spans="1:6" ht="33" customHeight="1" x14ac:dyDescent="0.35">
      <c r="A22" s="5" t="s">
        <v>7</v>
      </c>
      <c r="B22" s="6" t="s">
        <v>71</v>
      </c>
      <c r="C22" s="62" t="s">
        <v>55</v>
      </c>
      <c r="D22" s="55" t="s">
        <v>10</v>
      </c>
      <c r="E22" s="33"/>
    </row>
    <row r="23" spans="1:6" x14ac:dyDescent="0.35">
      <c r="A23" s="56" t="s">
        <v>9</v>
      </c>
      <c r="B23" s="57"/>
      <c r="C23" s="63"/>
      <c r="D23" s="55"/>
      <c r="E23" s="33"/>
    </row>
    <row r="24" spans="1:6" ht="20.25" customHeight="1" x14ac:dyDescent="0.35">
      <c r="A24" s="53"/>
      <c r="B24" s="54"/>
      <c r="C24" s="64"/>
      <c r="D24" s="55"/>
      <c r="E24" s="33"/>
    </row>
    <row r="25" spans="1:6" x14ac:dyDescent="0.35">
      <c r="A25" s="7" t="s">
        <v>0</v>
      </c>
      <c r="B25" s="2" t="s">
        <v>12</v>
      </c>
      <c r="C25" s="84" t="s">
        <v>1</v>
      </c>
      <c r="D25" s="8">
        <v>-1</v>
      </c>
      <c r="E25" s="34"/>
    </row>
    <row r="26" spans="1:6" x14ac:dyDescent="0.35">
      <c r="A26" s="7" t="s">
        <v>1</v>
      </c>
      <c r="B26" s="2" t="s">
        <v>13</v>
      </c>
      <c r="C26" s="85"/>
      <c r="D26" s="8">
        <v>1</v>
      </c>
      <c r="E26" s="34"/>
      <c r="F26" s="48" t="s">
        <v>70</v>
      </c>
    </row>
    <row r="27" spans="1:6" ht="15" thickBot="1" x14ac:dyDescent="0.4">
      <c r="A27" s="133" t="s">
        <v>54</v>
      </c>
      <c r="B27" s="134"/>
      <c r="C27" s="134"/>
      <c r="D27" s="23">
        <f>IF(C25="a",-1,IF(C25="b",1,""))</f>
        <v>1</v>
      </c>
      <c r="E27" s="34"/>
    </row>
    <row r="28" spans="1:6" ht="19" thickBot="1" x14ac:dyDescent="0.5">
      <c r="A28" s="86" t="s">
        <v>20</v>
      </c>
      <c r="B28" s="87"/>
      <c r="C28" s="87"/>
      <c r="D28" s="88"/>
      <c r="E28" s="35"/>
    </row>
    <row r="29" spans="1:6" ht="29" x14ac:dyDescent="0.35">
      <c r="A29" s="19" t="s">
        <v>27</v>
      </c>
      <c r="B29" s="6" t="s">
        <v>57</v>
      </c>
      <c r="C29" s="65" t="s">
        <v>55</v>
      </c>
      <c r="D29" s="81" t="s">
        <v>10</v>
      </c>
      <c r="E29" s="33"/>
    </row>
    <row r="30" spans="1:6" x14ac:dyDescent="0.35">
      <c r="A30" s="56" t="s">
        <v>9</v>
      </c>
      <c r="B30" s="57"/>
      <c r="C30" s="66"/>
      <c r="D30" s="82"/>
      <c r="E30" s="33"/>
    </row>
    <row r="31" spans="1:6" ht="5.25" customHeight="1" x14ac:dyDescent="0.35">
      <c r="A31" s="53"/>
      <c r="B31" s="54"/>
      <c r="C31" s="67"/>
      <c r="D31" s="83"/>
      <c r="E31" s="33"/>
    </row>
    <row r="32" spans="1:6" ht="39.5" x14ac:dyDescent="0.35">
      <c r="A32" s="7" t="s">
        <v>0</v>
      </c>
      <c r="B32" s="2" t="s">
        <v>72</v>
      </c>
      <c r="C32" s="59" t="s">
        <v>0</v>
      </c>
      <c r="D32" s="8">
        <v>1</v>
      </c>
      <c r="E32" s="34"/>
    </row>
    <row r="33" spans="1:6" ht="26.5" x14ac:dyDescent="0.35">
      <c r="A33" s="7" t="s">
        <v>1</v>
      </c>
      <c r="B33" s="2" t="s">
        <v>79</v>
      </c>
      <c r="C33" s="60"/>
      <c r="D33" s="8">
        <v>1</v>
      </c>
      <c r="E33" s="34"/>
    </row>
    <row r="34" spans="1:6" ht="52.5" x14ac:dyDescent="0.35">
      <c r="A34" s="7" t="s">
        <v>2</v>
      </c>
      <c r="B34" s="2" t="s">
        <v>73</v>
      </c>
      <c r="C34" s="61"/>
      <c r="D34" s="8">
        <v>1</v>
      </c>
      <c r="E34" s="34"/>
    </row>
    <row r="35" spans="1:6" ht="15" thickBot="1" x14ac:dyDescent="0.4">
      <c r="A35" s="50" t="s">
        <v>54</v>
      </c>
      <c r="B35" s="118"/>
      <c r="C35" s="119"/>
      <c r="D35" s="24">
        <f>IF(A32="a",1,IF(A33="b",1,IF(A34="c",1,"")))</f>
        <v>1</v>
      </c>
      <c r="E35" s="36"/>
    </row>
    <row r="36" spans="1:6" ht="19" thickBot="1" x14ac:dyDescent="0.5">
      <c r="A36" s="17" t="s">
        <v>21</v>
      </c>
      <c r="B36" s="18"/>
      <c r="C36" s="18"/>
      <c r="D36" s="22"/>
      <c r="E36" s="37"/>
    </row>
    <row r="37" spans="1:6" ht="33" customHeight="1" x14ac:dyDescent="0.35">
      <c r="A37" s="5" t="s">
        <v>28</v>
      </c>
      <c r="B37" s="6" t="s">
        <v>58</v>
      </c>
      <c r="C37" s="62" t="s">
        <v>55</v>
      </c>
      <c r="D37" s="55" t="s">
        <v>10</v>
      </c>
      <c r="E37" s="33"/>
      <c r="F37" s="48" t="s">
        <v>70</v>
      </c>
    </row>
    <row r="38" spans="1:6" ht="15" customHeight="1" x14ac:dyDescent="0.35">
      <c r="A38" s="56" t="s">
        <v>9</v>
      </c>
      <c r="B38" s="57"/>
      <c r="C38" s="63"/>
      <c r="D38" s="55"/>
      <c r="E38" s="33"/>
    </row>
    <row r="39" spans="1:6" ht="15.75" customHeight="1" x14ac:dyDescent="0.35">
      <c r="A39" s="53"/>
      <c r="B39" s="54"/>
      <c r="C39" s="64"/>
      <c r="D39" s="55"/>
      <c r="E39" s="33"/>
    </row>
    <row r="40" spans="1:6" ht="15" customHeight="1" x14ac:dyDescent="0.35">
      <c r="A40" s="7" t="s">
        <v>0</v>
      </c>
      <c r="B40" s="2" t="s">
        <v>13</v>
      </c>
      <c r="C40" s="58" t="s">
        <v>1</v>
      </c>
      <c r="D40" s="8">
        <v>-1</v>
      </c>
      <c r="E40" s="34"/>
    </row>
    <row r="41" spans="1:6" ht="15" customHeight="1" x14ac:dyDescent="0.35">
      <c r="A41" s="7" t="s">
        <v>1</v>
      </c>
      <c r="B41" s="2" t="s">
        <v>12</v>
      </c>
      <c r="C41" s="58"/>
      <c r="D41" s="8">
        <v>1</v>
      </c>
      <c r="E41" s="34"/>
    </row>
    <row r="42" spans="1:6" x14ac:dyDescent="0.35">
      <c r="A42" s="120" t="s">
        <v>54</v>
      </c>
      <c r="B42" s="121"/>
      <c r="C42" s="122"/>
      <c r="D42" s="24">
        <f>IF(C40="a",-1,IF(C40="b",1,""))</f>
        <v>1</v>
      </c>
      <c r="E42" s="36"/>
    </row>
    <row r="43" spans="1:6" ht="27" customHeight="1" thickBot="1" x14ac:dyDescent="0.4">
      <c r="A43" s="75" t="s">
        <v>24</v>
      </c>
      <c r="B43" s="76"/>
      <c r="C43" s="76"/>
      <c r="D43" s="77"/>
      <c r="E43" s="32"/>
    </row>
    <row r="44" spans="1:6" ht="17.25" customHeight="1" x14ac:dyDescent="0.35">
      <c r="A44" s="5" t="s">
        <v>29</v>
      </c>
      <c r="B44" s="6" t="s">
        <v>23</v>
      </c>
      <c r="C44" s="65" t="s">
        <v>55</v>
      </c>
      <c r="D44" s="81" t="s">
        <v>10</v>
      </c>
      <c r="E44" s="33"/>
    </row>
    <row r="45" spans="1:6" ht="16.5" customHeight="1" x14ac:dyDescent="0.35">
      <c r="A45" s="56" t="s">
        <v>9</v>
      </c>
      <c r="B45" s="57"/>
      <c r="C45" s="66"/>
      <c r="D45" s="82"/>
      <c r="E45" s="33"/>
    </row>
    <row r="46" spans="1:6" ht="20.25" customHeight="1" x14ac:dyDescent="0.35">
      <c r="A46" s="7" t="s">
        <v>0</v>
      </c>
      <c r="B46" s="3" t="s">
        <v>66</v>
      </c>
      <c r="C46" s="108" t="s">
        <v>1</v>
      </c>
      <c r="D46" s="8">
        <v>-1</v>
      </c>
      <c r="E46" s="34"/>
    </row>
    <row r="47" spans="1:6" ht="27" customHeight="1" x14ac:dyDescent="0.35">
      <c r="A47" s="7" t="s">
        <v>1</v>
      </c>
      <c r="B47" s="3" t="s">
        <v>67</v>
      </c>
      <c r="C47" s="108"/>
      <c r="D47" s="8">
        <v>1</v>
      </c>
      <c r="E47" s="34"/>
    </row>
    <row r="48" spans="1:6" ht="13.5" customHeight="1" x14ac:dyDescent="0.35">
      <c r="A48" s="123" t="s">
        <v>54</v>
      </c>
      <c r="B48" s="124"/>
      <c r="C48" s="125"/>
      <c r="D48" s="25">
        <f>IF(C46="a",-1,IF(C46="b",1,""))</f>
        <v>1</v>
      </c>
      <c r="E48" s="38"/>
    </row>
    <row r="49" spans="1:6" x14ac:dyDescent="0.35">
      <c r="A49" s="27" t="s">
        <v>30</v>
      </c>
      <c r="B49" s="28" t="s">
        <v>22</v>
      </c>
      <c r="C49" s="129" t="s">
        <v>55</v>
      </c>
      <c r="D49" s="78" t="s">
        <v>10</v>
      </c>
      <c r="E49" s="39"/>
    </row>
    <row r="50" spans="1:6" ht="12" customHeight="1" x14ac:dyDescent="0.35">
      <c r="A50" s="71" t="s">
        <v>9</v>
      </c>
      <c r="B50" s="71"/>
      <c r="C50" s="130"/>
      <c r="D50" s="79"/>
      <c r="E50" s="39"/>
    </row>
    <row r="51" spans="1:6" ht="26.5" x14ac:dyDescent="0.35">
      <c r="A51" s="20" t="s">
        <v>0</v>
      </c>
      <c r="B51" s="2" t="s">
        <v>74</v>
      </c>
      <c r="C51" s="108" t="s">
        <v>1</v>
      </c>
      <c r="D51" s="8">
        <v>-1</v>
      </c>
      <c r="E51" s="34"/>
    </row>
    <row r="52" spans="1:6" ht="26.5" x14ac:dyDescent="0.35">
      <c r="A52" s="20" t="s">
        <v>1</v>
      </c>
      <c r="B52" s="2" t="s">
        <v>59</v>
      </c>
      <c r="C52" s="108"/>
      <c r="D52" s="8">
        <v>0</v>
      </c>
      <c r="E52" s="34"/>
    </row>
    <row r="53" spans="1:6" ht="25.5" customHeight="1" x14ac:dyDescent="0.35">
      <c r="A53" s="20" t="s">
        <v>2</v>
      </c>
      <c r="B53" s="2" t="s">
        <v>39</v>
      </c>
      <c r="C53" s="108"/>
      <c r="D53" s="8">
        <v>0</v>
      </c>
      <c r="E53" s="34"/>
    </row>
    <row r="54" spans="1:6" x14ac:dyDescent="0.35">
      <c r="A54" s="7" t="s">
        <v>5</v>
      </c>
      <c r="B54" s="2" t="s">
        <v>68</v>
      </c>
      <c r="C54" s="108"/>
      <c r="D54" s="9">
        <v>1</v>
      </c>
      <c r="E54" s="40"/>
    </row>
    <row r="55" spans="1:6" ht="15" thickBot="1" x14ac:dyDescent="0.4">
      <c r="A55" s="50" t="s">
        <v>54</v>
      </c>
      <c r="B55" s="51"/>
      <c r="C55" s="52"/>
      <c r="D55" s="21">
        <f>IF(C51="a",-1,IF(C51="b",0,IF(C51="c",0,IF(C51="D",1,""))))</f>
        <v>0</v>
      </c>
      <c r="E55" s="36"/>
    </row>
    <row r="56" spans="1:6" ht="19" thickBot="1" x14ac:dyDescent="0.5">
      <c r="A56" s="72" t="s">
        <v>25</v>
      </c>
      <c r="B56" s="73"/>
      <c r="C56" s="73"/>
      <c r="D56" s="74"/>
      <c r="E56" s="41"/>
    </row>
    <row r="57" spans="1:6" x14ac:dyDescent="0.35">
      <c r="A57" s="19" t="s">
        <v>31</v>
      </c>
      <c r="B57" s="6" t="s">
        <v>60</v>
      </c>
      <c r="C57" s="65" t="s">
        <v>55</v>
      </c>
      <c r="D57" s="68" t="s">
        <v>11</v>
      </c>
      <c r="E57" s="39"/>
    </row>
    <row r="58" spans="1:6" ht="20.25" customHeight="1" x14ac:dyDescent="0.35">
      <c r="A58" s="70" t="s">
        <v>9</v>
      </c>
      <c r="B58" s="71"/>
      <c r="C58" s="127"/>
      <c r="D58" s="69"/>
      <c r="E58" s="39"/>
    </row>
    <row r="59" spans="1:6" ht="54.75" customHeight="1" x14ac:dyDescent="0.35">
      <c r="A59" s="7" t="s">
        <v>0</v>
      </c>
      <c r="B59" s="2" t="s">
        <v>61</v>
      </c>
      <c r="C59" s="108" t="s">
        <v>2</v>
      </c>
      <c r="D59" s="8">
        <v>0</v>
      </c>
      <c r="E59" s="34"/>
      <c r="F59" s="49" t="s">
        <v>69</v>
      </c>
    </row>
    <row r="60" spans="1:6" x14ac:dyDescent="0.35">
      <c r="A60" s="7" t="s">
        <v>1</v>
      </c>
      <c r="B60" s="3" t="s">
        <v>41</v>
      </c>
      <c r="C60" s="108"/>
      <c r="D60" s="8">
        <v>1</v>
      </c>
      <c r="E60" s="34"/>
    </row>
    <row r="61" spans="1:6" x14ac:dyDescent="0.35">
      <c r="A61" s="7" t="s">
        <v>2</v>
      </c>
      <c r="B61" s="3" t="s">
        <v>42</v>
      </c>
      <c r="C61" s="108"/>
      <c r="D61" s="8">
        <v>-1</v>
      </c>
      <c r="E61" s="34"/>
    </row>
    <row r="62" spans="1:6" ht="15" thickBot="1" x14ac:dyDescent="0.4">
      <c r="A62" s="50" t="s">
        <v>54</v>
      </c>
      <c r="B62" s="51"/>
      <c r="C62" s="52"/>
      <c r="D62" s="24" t="str">
        <f>IF(C59="a",0,IF(C59="b",1,IF(C59="c","-1","")))</f>
        <v>-1</v>
      </c>
      <c r="E62" s="36"/>
    </row>
    <row r="63" spans="1:6" ht="16.5" customHeight="1" x14ac:dyDescent="0.35">
      <c r="A63" s="19" t="s">
        <v>32</v>
      </c>
      <c r="B63" s="6" t="s">
        <v>40</v>
      </c>
      <c r="C63" s="62" t="s">
        <v>55</v>
      </c>
      <c r="D63" s="55" t="s">
        <v>10</v>
      </c>
      <c r="E63" s="33"/>
    </row>
    <row r="64" spans="1:6" ht="15" customHeight="1" x14ac:dyDescent="0.35">
      <c r="A64" s="56" t="s">
        <v>9</v>
      </c>
      <c r="B64" s="57"/>
      <c r="C64" s="63"/>
      <c r="D64" s="55"/>
      <c r="E64" s="33"/>
    </row>
    <row r="65" spans="1:5" ht="4.5" customHeight="1" x14ac:dyDescent="0.35">
      <c r="A65" s="53"/>
      <c r="B65" s="54"/>
      <c r="C65" s="64"/>
      <c r="D65" s="55"/>
      <c r="E65" s="33"/>
    </row>
    <row r="66" spans="1:5" ht="24.75" customHeight="1" x14ac:dyDescent="0.35">
      <c r="A66" s="7" t="s">
        <v>0</v>
      </c>
      <c r="B66" s="3" t="s">
        <v>62</v>
      </c>
      <c r="C66" s="58" t="s">
        <v>2</v>
      </c>
      <c r="D66" s="8">
        <v>0</v>
      </c>
      <c r="E66" s="34"/>
    </row>
    <row r="67" spans="1:5" x14ac:dyDescent="0.35">
      <c r="A67" s="7" t="s">
        <v>1</v>
      </c>
      <c r="B67" s="3" t="s">
        <v>43</v>
      </c>
      <c r="C67" s="58"/>
      <c r="D67" s="8">
        <v>0</v>
      </c>
      <c r="E67" s="34"/>
    </row>
    <row r="68" spans="1:5" ht="26" x14ac:dyDescent="0.35">
      <c r="A68" s="7" t="s">
        <v>2</v>
      </c>
      <c r="B68" s="3" t="s">
        <v>63</v>
      </c>
      <c r="C68" s="58"/>
      <c r="D68" s="8">
        <v>1</v>
      </c>
      <c r="E68" s="34"/>
    </row>
    <row r="69" spans="1:5" ht="15" customHeight="1" thickBot="1" x14ac:dyDescent="0.4">
      <c r="A69" s="50" t="s">
        <v>54</v>
      </c>
      <c r="B69" s="51"/>
      <c r="C69" s="52"/>
      <c r="D69" s="24" t="str">
        <f>IF(C66="a",0,IF(C66="b",0,IF(C66="c","1","")))</f>
        <v>1</v>
      </c>
      <c r="E69" s="36"/>
    </row>
    <row r="70" spans="1:5" x14ac:dyDescent="0.35">
      <c r="A70" s="19" t="s">
        <v>33</v>
      </c>
      <c r="B70" s="6" t="s">
        <v>48</v>
      </c>
      <c r="C70" s="62" t="s">
        <v>55</v>
      </c>
      <c r="D70" s="55" t="s">
        <v>10</v>
      </c>
      <c r="E70" s="33"/>
    </row>
    <row r="71" spans="1:5" ht="12.75" customHeight="1" x14ac:dyDescent="0.35">
      <c r="A71" s="56" t="s">
        <v>9</v>
      </c>
      <c r="B71" s="57"/>
      <c r="C71" s="63"/>
      <c r="D71" s="55"/>
      <c r="E71" s="33"/>
    </row>
    <row r="72" spans="1:5" ht="6.75" customHeight="1" x14ac:dyDescent="0.35">
      <c r="A72" s="53"/>
      <c r="B72" s="54"/>
      <c r="C72" s="64"/>
      <c r="D72" s="55"/>
      <c r="E72" s="33"/>
    </row>
    <row r="73" spans="1:5" ht="26.25" customHeight="1" x14ac:dyDescent="0.35">
      <c r="A73" s="10" t="s">
        <v>0</v>
      </c>
      <c r="B73" s="4" t="s">
        <v>44</v>
      </c>
      <c r="C73" s="58" t="s">
        <v>0</v>
      </c>
      <c r="D73" s="9">
        <v>-1</v>
      </c>
      <c r="E73" s="40"/>
    </row>
    <row r="74" spans="1:5" x14ac:dyDescent="0.35">
      <c r="A74" s="10" t="s">
        <v>1</v>
      </c>
      <c r="B74" s="4" t="s">
        <v>45</v>
      </c>
      <c r="C74" s="58"/>
      <c r="D74" s="9">
        <v>0</v>
      </c>
      <c r="E74" s="40"/>
    </row>
    <row r="75" spans="1:5" ht="15" customHeight="1" x14ac:dyDescent="0.35">
      <c r="A75" s="10" t="s">
        <v>2</v>
      </c>
      <c r="B75" s="4" t="s">
        <v>46</v>
      </c>
      <c r="C75" s="58"/>
      <c r="D75" s="9">
        <v>1</v>
      </c>
      <c r="E75" s="40"/>
    </row>
    <row r="76" spans="1:5" ht="15" thickBot="1" x14ac:dyDescent="0.4">
      <c r="A76" s="50" t="s">
        <v>54</v>
      </c>
      <c r="B76" s="51"/>
      <c r="C76" s="52"/>
      <c r="D76" s="24">
        <f>IF(C73="a",-1,IF(C73="b",0,IF(C73="c","1","")))</f>
        <v>-1</v>
      </c>
      <c r="E76" s="36"/>
    </row>
    <row r="77" spans="1:5" ht="20.25" customHeight="1" x14ac:dyDescent="0.35">
      <c r="A77" s="19" t="s">
        <v>34</v>
      </c>
      <c r="B77" s="6" t="s">
        <v>49</v>
      </c>
      <c r="C77" s="62" t="s">
        <v>55</v>
      </c>
      <c r="D77" s="55" t="s">
        <v>10</v>
      </c>
      <c r="E77" s="33"/>
    </row>
    <row r="78" spans="1:5" ht="15" customHeight="1" x14ac:dyDescent="0.35">
      <c r="A78" s="56" t="s">
        <v>9</v>
      </c>
      <c r="B78" s="57"/>
      <c r="C78" s="63"/>
      <c r="D78" s="55"/>
      <c r="E78" s="33"/>
    </row>
    <row r="79" spans="1:5" ht="3" customHeight="1" x14ac:dyDescent="0.35">
      <c r="A79" s="53"/>
      <c r="B79" s="54"/>
      <c r="C79" s="64"/>
      <c r="D79" s="55"/>
      <c r="E79" s="33"/>
    </row>
    <row r="80" spans="1:5" ht="15" customHeight="1" x14ac:dyDescent="0.35">
      <c r="A80" s="7" t="s">
        <v>0</v>
      </c>
      <c r="B80" s="2" t="s">
        <v>75</v>
      </c>
      <c r="C80" s="58" t="s">
        <v>2</v>
      </c>
      <c r="D80" s="16">
        <v>-1</v>
      </c>
      <c r="E80" s="33"/>
    </row>
    <row r="81" spans="1:5" ht="15.75" customHeight="1" x14ac:dyDescent="0.35">
      <c r="A81" s="7" t="s">
        <v>1</v>
      </c>
      <c r="B81" s="2" t="s">
        <v>64</v>
      </c>
      <c r="C81" s="58"/>
      <c r="D81" s="16">
        <v>0</v>
      </c>
      <c r="E81" s="33"/>
    </row>
    <row r="82" spans="1:5" ht="15.75" customHeight="1" x14ac:dyDescent="0.35">
      <c r="A82" s="7" t="s">
        <v>2</v>
      </c>
      <c r="B82" s="2" t="s">
        <v>65</v>
      </c>
      <c r="C82" s="58"/>
      <c r="D82" s="16">
        <v>1</v>
      </c>
      <c r="E82" s="33"/>
    </row>
    <row r="83" spans="1:5" ht="15" customHeight="1" x14ac:dyDescent="0.35">
      <c r="A83" s="7" t="s">
        <v>5</v>
      </c>
      <c r="B83" s="2" t="s">
        <v>47</v>
      </c>
      <c r="C83" s="58"/>
      <c r="D83" s="16">
        <v>1</v>
      </c>
      <c r="E83" s="33"/>
    </row>
    <row r="84" spans="1:5" ht="15" customHeight="1" thickBot="1" x14ac:dyDescent="0.4">
      <c r="A84" s="50" t="s">
        <v>54</v>
      </c>
      <c r="B84" s="51"/>
      <c r="C84" s="52"/>
      <c r="D84" s="24">
        <f>IF(C80="a",-1,IF(C80="b",0,IF(C80="c",1,IF(C80="D",1,""))))</f>
        <v>1</v>
      </c>
      <c r="E84" s="36"/>
    </row>
    <row r="85" spans="1:5" ht="17.25" customHeight="1" x14ac:dyDescent="0.35">
      <c r="A85" s="19" t="s">
        <v>35</v>
      </c>
      <c r="B85" s="6" t="s">
        <v>77</v>
      </c>
      <c r="C85" s="62" t="s">
        <v>55</v>
      </c>
      <c r="D85" s="55" t="s">
        <v>10</v>
      </c>
      <c r="E85" s="33"/>
    </row>
    <row r="86" spans="1:5" ht="15" customHeight="1" x14ac:dyDescent="0.35">
      <c r="A86" s="56" t="s">
        <v>9</v>
      </c>
      <c r="B86" s="57"/>
      <c r="C86" s="63"/>
      <c r="D86" s="55"/>
      <c r="E86" s="33"/>
    </row>
    <row r="87" spans="1:5" ht="14.25" customHeight="1" x14ac:dyDescent="0.35">
      <c r="A87" s="53"/>
      <c r="B87" s="54"/>
      <c r="C87" s="64"/>
      <c r="D87" s="55"/>
      <c r="E87" s="33"/>
    </row>
    <row r="88" spans="1:5" x14ac:dyDescent="0.35">
      <c r="A88" s="7" t="s">
        <v>0</v>
      </c>
      <c r="B88" s="2" t="s">
        <v>50</v>
      </c>
      <c r="C88" s="58" t="s">
        <v>2</v>
      </c>
      <c r="D88" s="8">
        <v>-1</v>
      </c>
      <c r="E88" s="34"/>
    </row>
    <row r="89" spans="1:5" x14ac:dyDescent="0.35">
      <c r="A89" s="7" t="s">
        <v>1</v>
      </c>
      <c r="B89" s="2" t="s">
        <v>76</v>
      </c>
      <c r="C89" s="58"/>
      <c r="D89" s="8">
        <v>-1</v>
      </c>
      <c r="E89" s="34"/>
    </row>
    <row r="90" spans="1:5" x14ac:dyDescent="0.35">
      <c r="A90" s="7" t="s">
        <v>2</v>
      </c>
      <c r="B90" s="2" t="s">
        <v>51</v>
      </c>
      <c r="C90" s="58"/>
      <c r="D90" s="8">
        <v>0</v>
      </c>
      <c r="E90" s="34"/>
    </row>
    <row r="91" spans="1:5" x14ac:dyDescent="0.35">
      <c r="A91" s="7" t="s">
        <v>5</v>
      </c>
      <c r="B91" s="2" t="s">
        <v>52</v>
      </c>
      <c r="C91" s="58"/>
      <c r="D91" s="8">
        <v>1</v>
      </c>
      <c r="E91" s="34"/>
    </row>
    <row r="92" spans="1:5" x14ac:dyDescent="0.35">
      <c r="A92" s="7" t="s">
        <v>6</v>
      </c>
      <c r="B92" s="2" t="s">
        <v>53</v>
      </c>
      <c r="C92" s="58"/>
      <c r="D92" s="8">
        <v>1</v>
      </c>
      <c r="E92" s="34"/>
    </row>
    <row r="93" spans="1:5" ht="15" thickBot="1" x14ac:dyDescent="0.4">
      <c r="A93" s="50" t="s">
        <v>54</v>
      </c>
      <c r="B93" s="51"/>
      <c r="C93" s="52"/>
      <c r="D93" s="26" t="str">
        <f>IF(C88="a",-1,IF(C88="b",-1,IF(C88="c","0",IF(C88="d",1,IF(C88="E",1,"")))))</f>
        <v>0</v>
      </c>
      <c r="E93" s="42"/>
    </row>
    <row r="94" spans="1:5" ht="15" thickBot="1" x14ac:dyDescent="0.4">
      <c r="A94" s="100"/>
      <c r="B94" s="100"/>
      <c r="C94" s="100"/>
      <c r="D94" s="100"/>
      <c r="E94" s="43"/>
    </row>
    <row r="95" spans="1:5" ht="18.5" x14ac:dyDescent="0.35">
      <c r="A95" s="101" t="s">
        <v>16</v>
      </c>
      <c r="B95" s="102"/>
      <c r="C95" s="102"/>
      <c r="D95" s="103"/>
      <c r="E95" s="44"/>
    </row>
    <row r="96" spans="1:5" x14ac:dyDescent="0.35">
      <c r="A96" s="109" t="s">
        <v>17</v>
      </c>
      <c r="B96" s="110"/>
      <c r="C96" s="98" t="str">
        <f>IF(AND(D15+D21+D27&gt;0,D15+D21+D27=0,D21=1),"NIE","TAK")</f>
        <v>TAK</v>
      </c>
      <c r="D96" s="99"/>
      <c r="E96" s="45"/>
    </row>
    <row r="97" spans="1:5" x14ac:dyDescent="0.35">
      <c r="A97" s="109" t="s">
        <v>18</v>
      </c>
      <c r="B97" s="110"/>
      <c r="C97" s="113" t="s">
        <v>12</v>
      </c>
      <c r="D97" s="114"/>
      <c r="E97" s="46"/>
    </row>
    <row r="98" spans="1:5" x14ac:dyDescent="0.35">
      <c r="A98" s="96" t="s">
        <v>36</v>
      </c>
      <c r="B98" s="97"/>
      <c r="C98" s="98" t="s">
        <v>12</v>
      </c>
      <c r="D98" s="99"/>
      <c r="E98" s="45"/>
    </row>
    <row r="99" spans="1:5" x14ac:dyDescent="0.35">
      <c r="A99" s="96" t="s">
        <v>37</v>
      </c>
      <c r="B99" s="97"/>
      <c r="C99" s="98" t="str">
        <f>IF(D48+D55&lt;0,"NIE","TAK")</f>
        <v>TAK</v>
      </c>
      <c r="D99" s="99"/>
      <c r="E99" s="45"/>
    </row>
    <row r="100" spans="1:5" x14ac:dyDescent="0.35">
      <c r="A100" s="96" t="s">
        <v>38</v>
      </c>
      <c r="B100" s="97"/>
      <c r="C100" s="98" t="str">
        <f>IF(OR(AND(D62+D69+D76&gt;0,D62+D69+D76=0),D84=1,D93=1),"TAK","NIE")</f>
        <v>TAK</v>
      </c>
      <c r="D100" s="99"/>
      <c r="E100" s="45"/>
    </row>
    <row r="101" spans="1:5" x14ac:dyDescent="0.35">
      <c r="A101" s="109" t="s">
        <v>78</v>
      </c>
      <c r="B101" s="110"/>
      <c r="C101" s="104" t="str">
        <f>IF(AND(C96="TAK",C97="TAK",C98="TAK",C99="TAK",C100="TAK"),"TAK","NIE")</f>
        <v>TAK</v>
      </c>
      <c r="D101" s="105"/>
      <c r="E101" s="47"/>
    </row>
    <row r="102" spans="1:5" ht="4.5" customHeight="1" thickBot="1" x14ac:dyDescent="0.4">
      <c r="A102" s="111" t="s">
        <v>19</v>
      </c>
      <c r="B102" s="112"/>
      <c r="C102" s="106"/>
      <c r="D102" s="107"/>
      <c r="E102" s="47"/>
    </row>
    <row r="107" spans="1:5" ht="2.25" customHeight="1" x14ac:dyDescent="0.35"/>
  </sheetData>
  <dataConsolidate/>
  <mergeCells count="95">
    <mergeCell ref="A2:B2"/>
    <mergeCell ref="C51:C54"/>
    <mergeCell ref="C57:C58"/>
    <mergeCell ref="A7:B7"/>
    <mergeCell ref="C7:D7"/>
    <mergeCell ref="A4:D4"/>
    <mergeCell ref="A6:B6"/>
    <mergeCell ref="C6:D6"/>
    <mergeCell ref="C49:C50"/>
    <mergeCell ref="C44:C45"/>
    <mergeCell ref="D44:D45"/>
    <mergeCell ref="A45:B45"/>
    <mergeCell ref="C46:C47"/>
    <mergeCell ref="A15:C15"/>
    <mergeCell ref="A27:C27"/>
    <mergeCell ref="A30:B30"/>
    <mergeCell ref="A72:B72"/>
    <mergeCell ref="A65:B65"/>
    <mergeCell ref="A62:C62"/>
    <mergeCell ref="A69:C69"/>
    <mergeCell ref="C66:C68"/>
    <mergeCell ref="C70:C72"/>
    <mergeCell ref="C22:C24"/>
    <mergeCell ref="A35:C35"/>
    <mergeCell ref="A42:C42"/>
    <mergeCell ref="A48:C48"/>
    <mergeCell ref="A55:C55"/>
    <mergeCell ref="C40:C41"/>
    <mergeCell ref="A31:B31"/>
    <mergeCell ref="C13:C14"/>
    <mergeCell ref="A10:D10"/>
    <mergeCell ref="A8:B8"/>
    <mergeCell ref="D11:D12"/>
    <mergeCell ref="C11:C12"/>
    <mergeCell ref="C101:D102"/>
    <mergeCell ref="C59:C61"/>
    <mergeCell ref="C63:C65"/>
    <mergeCell ref="D63:D65"/>
    <mergeCell ref="A71:B71"/>
    <mergeCell ref="A64:B64"/>
    <mergeCell ref="C77:C79"/>
    <mergeCell ref="D77:D79"/>
    <mergeCell ref="A78:B78"/>
    <mergeCell ref="A79:B79"/>
    <mergeCell ref="A101:B102"/>
    <mergeCell ref="A97:B97"/>
    <mergeCell ref="C97:D97"/>
    <mergeCell ref="C96:D96"/>
    <mergeCell ref="A96:B96"/>
    <mergeCell ref="A98:B98"/>
    <mergeCell ref="A99:B99"/>
    <mergeCell ref="A100:B100"/>
    <mergeCell ref="C98:D98"/>
    <mergeCell ref="C99:D99"/>
    <mergeCell ref="C85:C87"/>
    <mergeCell ref="D85:D87"/>
    <mergeCell ref="A94:D94"/>
    <mergeCell ref="A93:C93"/>
    <mergeCell ref="A86:B86"/>
    <mergeCell ref="A87:B87"/>
    <mergeCell ref="A95:D95"/>
    <mergeCell ref="C100:D100"/>
    <mergeCell ref="C88:C92"/>
    <mergeCell ref="A1:B1"/>
    <mergeCell ref="C80:C83"/>
    <mergeCell ref="D16:D18"/>
    <mergeCell ref="A17:B17"/>
    <mergeCell ref="A18:B18"/>
    <mergeCell ref="C19:C20"/>
    <mergeCell ref="A28:D28"/>
    <mergeCell ref="A21:C21"/>
    <mergeCell ref="C16:C18"/>
    <mergeCell ref="D70:D72"/>
    <mergeCell ref="A23:B23"/>
    <mergeCell ref="C25:C26"/>
    <mergeCell ref="D22:D24"/>
    <mergeCell ref="D29:D31"/>
    <mergeCell ref="C8:D8"/>
    <mergeCell ref="A12:B12"/>
    <mergeCell ref="A84:C84"/>
    <mergeCell ref="A24:B24"/>
    <mergeCell ref="D37:D39"/>
    <mergeCell ref="A38:B38"/>
    <mergeCell ref="A39:B39"/>
    <mergeCell ref="A76:C76"/>
    <mergeCell ref="C73:C75"/>
    <mergeCell ref="C32:C34"/>
    <mergeCell ref="C37:C39"/>
    <mergeCell ref="C29:C31"/>
    <mergeCell ref="D57:D58"/>
    <mergeCell ref="A58:B58"/>
    <mergeCell ref="A56:D56"/>
    <mergeCell ref="A43:D43"/>
    <mergeCell ref="A50:B50"/>
    <mergeCell ref="D49:D50"/>
  </mergeCells>
  <dataValidations count="10">
    <dataValidation type="list" allowBlank="1" showInputMessage="1" showErrorMessage="1" prompt="dozwolone symbole: A lub B; proszę wpisać lub wybrać z listy" sqref="C13:C14 C25:C26 C19:C20" xr:uid="{00000000-0002-0000-0000-000000000000}">
      <formula1>$A$13:$A$14</formula1>
    </dataValidation>
    <dataValidation type="list" allowBlank="1" showInputMessage="1" showErrorMessage="1" prompt="dozwolone symbole: A,B,C,D,E; proszę wpisać lub wybrać z listy" sqref="C51:C54 C80:C83" xr:uid="{00000000-0002-0000-0000-000001000000}">
      <formula1>$A$51:$A$54</formula1>
    </dataValidation>
    <dataValidation allowBlank="1" showInputMessage="1" showErrorMessage="1" prompt="Proszę wpisać w polu niżej lub wybrać z listy" sqref="C11 C49:C50 C57:C58 C22 C63 C70 C77 C85 C16 C37 C29 C44" xr:uid="{00000000-0002-0000-0000-000002000000}"/>
    <dataValidation type="list" allowBlank="1" showInputMessage="1" showErrorMessage="1" prompt="dozwolone symbole: A,B lub C; proszę wpisać lub wybrać z listy" sqref="C59:C61" xr:uid="{00000000-0002-0000-0000-000003000000}">
      <formula1>$A$59:$A$61</formula1>
    </dataValidation>
    <dataValidation type="list" allowBlank="1" showInputMessage="1" showErrorMessage="1" prompt="dozwolone symbole: A,B lub C; proszę wpisać lub wybrać z listy" sqref="C73:C75" xr:uid="{00000000-0002-0000-0000-000004000000}">
      <formula1>$A$73:$A$75</formula1>
    </dataValidation>
    <dataValidation type="list" allowBlank="1" showInputMessage="1" showErrorMessage="1" prompt="dozwolone symbole: A,B,C,D,E; proszę wpisać lub wybrać z listy" sqref="C88:C92" xr:uid="{00000000-0002-0000-0000-000005000000}">
      <formula1>$A$88:$A$92</formula1>
    </dataValidation>
    <dataValidation type="list" allowBlank="1" showInputMessage="1" showErrorMessage="1" prompt="dozwolone symbole: A,B lub C; proszę wpisać lub wybrać z listy" sqref="C40:C41" xr:uid="{00000000-0002-0000-0000-000006000000}">
      <formula1>$A$40:$A$41</formula1>
    </dataValidation>
    <dataValidation type="list" allowBlank="1" showInputMessage="1" showErrorMessage="1" prompt="dozwolone symbole: A,B,C,D,E,F; proszę wpisać lub wybrać z listy" sqref="C46:C47" xr:uid="{00000000-0002-0000-0000-000007000000}">
      <formula1>$A$46:$A$47</formula1>
    </dataValidation>
    <dataValidation type="list" allowBlank="1" showInputMessage="1" showErrorMessage="1" prompt="dozwolone symbole: A,B,C,D,E; proszę wpisać lub wybrać z listy" sqref="C66:C68" xr:uid="{00000000-0002-0000-0000-000008000000}">
      <formula1>$A$66:$A$68</formula1>
    </dataValidation>
    <dataValidation type="list" allowBlank="1" showInputMessage="1" showErrorMessage="1" prompt="dozwolone symbole: A,B lub C; proszę wpisać lub wybrać z listy" sqref="C32:C34" xr:uid="{00000000-0002-0000-0000-000009000000}">
      <formula1>$A$32:$A$34</formula1>
    </dataValidation>
  </dataValidations>
  <pageMargins left="0.25" right="0.25" top="0.75" bottom="0.75" header="0.3" footer="0.3"/>
  <pageSetup paperSize="9" scale="65" fitToHeight="0" orientation="portrait" r:id="rId1"/>
  <rowBreaks count="1" manualBreakCount="1">
    <brk id="42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>
      <selection activeCell="A5" sqref="A5:A6"/>
    </sheetView>
  </sheetViews>
  <sheetFormatPr defaultRowHeight="14.5" x14ac:dyDescent="0.35"/>
  <cols>
    <col min="1" max="1" width="29.453125" customWidth="1"/>
  </cols>
  <sheetData>
    <row r="1" spans="1:1" x14ac:dyDescent="0.35">
      <c r="A1" t="s">
        <v>12</v>
      </c>
    </row>
    <row r="2" spans="1:1" x14ac:dyDescent="0.35">
      <c r="A2" t="s">
        <v>13</v>
      </c>
    </row>
    <row r="4" spans="1:1" ht="23.25" customHeight="1" x14ac:dyDescent="0.35"/>
    <row r="5" spans="1:1" ht="29" x14ac:dyDescent="0.35">
      <c r="A5" s="15" t="s">
        <v>14</v>
      </c>
    </row>
    <row r="6" spans="1:1" ht="29" x14ac:dyDescent="0.35">
      <c r="A6" s="15" t="s">
        <v>15</v>
      </c>
    </row>
  </sheetData>
  <sheetProtection password="A5A7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test pomocy publicznej</vt:lpstr>
      <vt:lpstr>Arkusz1</vt:lpstr>
      <vt:lpstr>'test pomocy publicznej'!Obszar_wydruku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Kisieliński</dc:creator>
  <cp:lastModifiedBy>Monika Żokowska</cp:lastModifiedBy>
  <cp:lastPrinted>2024-03-15T12:49:43Z</cp:lastPrinted>
  <dcterms:created xsi:type="dcterms:W3CDTF">2018-04-27T13:25:46Z</dcterms:created>
  <dcterms:modified xsi:type="dcterms:W3CDTF">2024-03-18T11:50:30Z</dcterms:modified>
</cp:coreProperties>
</file>